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850" activeTab="0"/>
  </bookViews>
  <sheets>
    <sheet name="Приложение 2" sheetId="1" r:id="rId1"/>
  </sheets>
  <definedNames>
    <definedName name="_xlnm.Print_Titles" localSheetId="0">'Приложение 2'!$12:$12</definedName>
  </definedNames>
  <calcPr fullCalcOnLoad="1"/>
</workbook>
</file>

<file path=xl/sharedStrings.xml><?xml version="1.0" encoding="utf-8"?>
<sst xmlns="http://schemas.openxmlformats.org/spreadsheetml/2006/main" count="83" uniqueCount="83">
  <si>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</si>
  <si>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</si>
  <si>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</si>
  <si>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</si>
  <si>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</si>
  <si>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Транспортный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</si>
  <si>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</si>
  <si>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</si>
  <si>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</si>
  <si>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</si>
  <si>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</si>
  <si>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</si>
  <si>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</si>
  <si>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Акцизы по подакцизным товарам (продукции), производимым на территории Российской Федерации</t>
  </si>
  <si>
    <t>Код бюджетной классификации</t>
  </si>
  <si>
    <t>Наименование показателя</t>
  </si>
  <si>
    <t>1 00 00000 00 0000 000</t>
  </si>
  <si>
    <t>1 01 00000 00 0000 000</t>
  </si>
  <si>
    <t>1 01 02000 01 0000 110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</si>
  <si>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</si>
  <si>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</si>
  <si>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</si>
  <si>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1 06 00000 00 0000 000</t>
  </si>
  <si>
    <t>1 06 01000 00 0000 110</t>
  </si>
  <si>
    <t>1 06 04000 02 0000 110</t>
  </si>
  <si>
    <t>1 06 06000 00 0000 110</t>
  </si>
  <si>
    <t xml:space="preserve">Земельный налог </t>
  </si>
  <si>
    <t>1 11 00000 00 0000 000</t>
  </si>
  <si>
    <t>1 11 05000 00 0000 120</t>
  </si>
  <si>
    <t>1 11 09000 00 0000 120</t>
  </si>
  <si>
    <t>Прочие доходы от использования имущества и 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</si>
  <si>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1 14 00000 00 0000 000 </t>
  </si>
  <si>
    <t xml:space="preserve">1 14 06000 00 0000 430 </t>
  </si>
  <si>
    <t>Доходы от продажи земельных участков, находящихся в  государственной и муниципальной собственности (за исключением земельных участков автономных учреждений)</t>
  </si>
  <si>
    <t>2 00 00000 00 0000 000</t>
  </si>
  <si>
    <t>2 02 00000 00 0000 000</t>
  </si>
  <si>
    <t>ВСЕГО  ДОХОДОВ</t>
  </si>
  <si>
    <t>1 08 00000 00 0000 000</t>
  </si>
  <si>
    <t>1 08 04000 01 0000 110</t>
  </si>
  <si>
    <t>117 00000 00 0000 000</t>
  </si>
  <si>
    <t>Прочие неналоговые доходы</t>
  </si>
  <si>
    <t xml:space="preserve">Прочие неналоговые доходы </t>
  </si>
  <si>
    <t>117 05000 00 0000 180</t>
  </si>
  <si>
    <t>113 02000 00 0000 130</t>
  </si>
  <si>
    <t>116 51040 02 0000 140</t>
  </si>
  <si>
    <t>Денежные взыскания (штрафы), установленные законами субъектов Российской Федерации за несоблюдение, муниципальных правовых актов, зачисляемые в бюджеты поселений</t>
  </si>
  <si>
    <t>116 00000 00 0000 000</t>
  </si>
  <si>
    <t>Штрафы, санкции, возмещение ущерба</t>
  </si>
  <si>
    <t>Доходы от оказания платных услуг (работ) и компенсации затрат государства</t>
  </si>
  <si>
    <t>113 00000 00 0000 000</t>
  </si>
  <si>
    <t xml:space="preserve"> Доходы от компенсации затрат государства</t>
  </si>
  <si>
    <t>Приложение 2</t>
  </si>
  <si>
    <t xml:space="preserve">1 14 02000 00 0000 410 </t>
  </si>
  <si>
    <t>Доходы от реализациии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, в том числе казенных)</t>
  </si>
  <si>
    <t>Сумма                            (тыс. рублей)</t>
  </si>
  <si>
    <t xml:space="preserve">Невыясненные поступления, зачисляемые в бюджеты поселений </t>
  </si>
  <si>
    <t>117 01000 00 0000 180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</si>
  <si>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</si>
  <si>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</si>
  <si>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план</t>
  </si>
  <si>
    <t>% план/факт</t>
  </si>
  <si>
    <t>Дотации бюджетам сельских поселений на выравнивание бюджетной обеспеченности</t>
  </si>
  <si>
    <t>Субсидии бюджетам сельских поселений на реализацию федеральных целевых программ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</si>
  <si>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</si>
  <si>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</si>
  <si>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</si>
  <si>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</si>
  <si>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</si>
  <si>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</si>
  <si>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2 02 15 001 10 0000 151</t>
  </si>
  <si>
    <t>2 02 20 051 10 0000 151</t>
  </si>
  <si>
    <t>2 02 20 216 10 0000 151</t>
  </si>
  <si>
    <t>2 02 29 999 10 0000 151</t>
  </si>
  <si>
    <t>2 02 30 024 10 0000 151</t>
  </si>
  <si>
    <t>2 02 35 118 10 0000 151</t>
  </si>
  <si>
    <t>2 02 49 999 10 0000 151</t>
  </si>
  <si>
    <t>2 19 60 010 10 0000 151</t>
  </si>
  <si>
    <t xml:space="preserve">к решению Совета депутатов </t>
  </si>
  <si>
    <t>муниципального образования</t>
  </si>
  <si>
    <t>Усадищенское сельское поселение</t>
  </si>
  <si>
    <t>Волховского муниципального района ЛО</t>
  </si>
  <si>
    <t>Показатели исполнения бюджета муниципального образования Усадищенское сельское поселение Волховского муниципального района Ленинградской области за 2018 год по доходам по кодам классификации доходов бюджета</t>
  </si>
  <si>
    <t>№ 19 от 16.04.2019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</si>
</sst>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\ hh:mm"/>
    <numFmt numFmtId="173" formatCode="?"/>
    <numFmt numFmtId="174" formatCode="#,##0.0"/>
    <numFmt numFmtId="175" formatCode="0.0"/>
  </numFmts>
  <fonts count="30">
    <font>
      <sz val="10"/>
      <name val="Arial"/>
      <family val="0"/>
    </font>
    <font>
      <sz val="10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7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2" fillId="0" borderId="0" xfId="52" applyNumberFormat="1" applyFont="1" applyFill="1">
      <alignment/>
      <protection/>
    </xf>
    <xf numFmtId="0" fontId="3" fillId="0" borderId="0" xfId="52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0" fontId="2" fillId="0" borderId="0" xfId="52" applyFont="1" applyFill="1">
      <alignment/>
      <protection/>
    </xf>
    <xf numFmtId="0" fontId="4" fillId="0" borderId="0" xfId="52" applyFont="1" applyFill="1" applyBorder="1" applyAlignment="1">
      <alignment horizontal="right"/>
      <protection/>
    </xf>
    <xf numFmtId="49" fontId="4" fillId="0" borderId="0" xfId="52" applyNumberFormat="1" applyFont="1" applyFill="1" applyBorder="1" applyAlignment="1">
      <alignment horizontal="right"/>
      <protection/>
    </xf>
    <xf numFmtId="0" fontId="4" fillId="0" borderId="0" xfId="52" applyFont="1" applyFill="1">
      <alignment/>
      <protection/>
    </xf>
    <xf numFmtId="0" fontId="5" fillId="0" borderId="0" xfId="52" applyFont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Alignment="1">
      <alignment horizontal="center" vertical="center"/>
      <protection/>
    </xf>
    <xf numFmtId="0" fontId="9" fillId="0" borderId="10" xfId="52" applyFont="1" applyFill="1" applyBorder="1" applyAlignment="1">
      <alignment horizontal="left" vertical="center" wrapText="1"/>
      <protection/>
    </xf>
    <xf numFmtId="0" fontId="9" fillId="0" borderId="0" xfId="52" applyFont="1" applyAlignment="1">
      <alignment horizontal="center" vertical="center"/>
      <protection/>
    </xf>
    <xf numFmtId="0" fontId="10" fillId="0" borderId="10" xfId="52" applyFont="1" applyFill="1" applyBorder="1" applyAlignment="1">
      <alignment horizontal="left" vertical="center" wrapText="1"/>
      <protection/>
    </xf>
    <xf numFmtId="0" fontId="10" fillId="0" borderId="0" xfId="52" applyFont="1" applyAlignment="1">
      <alignment horizontal="center" vertical="center"/>
      <protection/>
    </xf>
    <xf numFmtId="0" fontId="9" fillId="0" borderId="0" xfId="52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left" vertical="center"/>
      <protection/>
    </xf>
    <xf numFmtId="0" fontId="7" fillId="0" borderId="0" xfId="52" applyFont="1" applyBorder="1" applyAlignment="1">
      <alignment horizontal="left" vertical="center"/>
      <protection/>
    </xf>
    <xf numFmtId="4" fontId="7" fillId="0" borderId="0" xfId="52" applyNumberFormat="1" applyFont="1" applyAlignment="1">
      <alignment horizontal="right" vertical="center"/>
      <protection/>
    </xf>
    <xf numFmtId="0" fontId="7" fillId="0" borderId="0" xfId="52" applyFont="1" applyAlignment="1">
      <alignment horizontal="left" vertical="center"/>
      <protection/>
    </xf>
    <xf numFmtId="4" fontId="5" fillId="0" borderId="0" xfId="52" applyNumberFormat="1" applyFont="1" applyAlignment="1">
      <alignment horizontal="right" vertical="center"/>
      <protection/>
    </xf>
    <xf numFmtId="4" fontId="5" fillId="0" borderId="0" xfId="52" applyNumberFormat="1" applyFont="1" applyAlignment="1">
      <alignment horizontal="right" vertical="center"/>
      <protection/>
    </xf>
    <xf numFmtId="175" fontId="10" fillId="0" borderId="0" xfId="52" applyNumberFormat="1" applyFont="1" applyAlignment="1">
      <alignment horizontal="center" vertical="center"/>
      <protection/>
    </xf>
    <xf numFmtId="0" fontId="4" fillId="0" borderId="0" xfId="52" applyFont="1" applyFill="1" applyAlignment="1">
      <alignment horizontal="left"/>
      <protection/>
    </xf>
    <xf numFmtId="0" fontId="8" fillId="0" borderId="0" xfId="52" applyFont="1" applyFill="1" applyBorder="1" applyAlignment="1">
      <alignment horizontal="right"/>
      <protection/>
    </xf>
    <xf numFmtId="0" fontId="7" fillId="0" borderId="0" xfId="52" applyFont="1" applyFill="1" applyBorder="1" applyAlignment="1">
      <alignment horizontal="left" vertical="center"/>
      <protection/>
    </xf>
    <xf numFmtId="4" fontId="7" fillId="0" borderId="0" xfId="52" applyNumberFormat="1" applyFont="1" applyFill="1" applyBorder="1" applyAlignment="1">
      <alignment vertical="center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center" vertical="center"/>
      <protection/>
    </xf>
    <xf numFmtId="0" fontId="10" fillId="0" borderId="12" xfId="52" applyFont="1" applyFill="1" applyBorder="1" applyAlignment="1">
      <alignment horizontal="center" vertical="center"/>
      <protection/>
    </xf>
    <xf numFmtId="0" fontId="9" fillId="0" borderId="13" xfId="52" applyFont="1" applyFill="1" applyBorder="1" applyAlignment="1">
      <alignment vertical="center"/>
      <protection/>
    </xf>
    <xf numFmtId="0" fontId="9" fillId="0" borderId="14" xfId="52" applyFont="1" applyFill="1" applyBorder="1" applyAlignment="1">
      <alignment horizontal="left" vertical="center" wrapText="1"/>
      <protection/>
    </xf>
    <xf numFmtId="0" fontId="10" fillId="24" borderId="10" xfId="0" applyFont="1" applyFill="1" applyBorder="1" applyAlignment="1">
      <alignment horizontal="left" vertical="top" wrapText="1"/>
    </xf>
    <xf numFmtId="175" fontId="9" fillId="0" borderId="0" xfId="52" applyNumberFormat="1" applyFont="1" applyAlignment="1">
      <alignment horizontal="center" vertical="center"/>
      <protection/>
    </xf>
    <xf numFmtId="9" fontId="9" fillId="0" borderId="0" xfId="52" applyNumberFormat="1" applyFont="1" applyAlignment="1">
      <alignment horizontal="center" vertical="center"/>
      <protection/>
    </xf>
    <xf numFmtId="9" fontId="10" fillId="0" borderId="0" xfId="52" applyNumberFormat="1" applyFont="1" applyAlignment="1">
      <alignment horizontal="center" vertical="center"/>
      <protection/>
    </xf>
    <xf numFmtId="9" fontId="9" fillId="0" borderId="0" xfId="52" applyNumberFormat="1" applyFont="1" applyBorder="1" applyAlignment="1">
      <alignment horizontal="center" vertical="center"/>
      <protection/>
    </xf>
    <xf numFmtId="9" fontId="7" fillId="0" borderId="0" xfId="52" applyNumberFormat="1" applyFont="1" applyAlignment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173" fontId="10" fillId="0" borderId="10" xfId="0" applyNumberFormat="1" applyFont="1" applyBorder="1" applyAlignment="1" applyProtection="1">
      <alignment horizontal="left" vertical="center" wrapText="1"/>
      <protection/>
    </xf>
    <xf numFmtId="0" fontId="8" fillId="0" borderId="15" xfId="52" applyFont="1" applyBorder="1" applyAlignment="1">
      <alignment horizontal="center" vertical="center" wrapText="1"/>
      <protection/>
    </xf>
    <xf numFmtId="0" fontId="10" fillId="24" borderId="12" xfId="0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 applyProtection="1">
      <alignment horizontal="center" vertical="center" wrapText="1"/>
      <protection/>
    </xf>
    <xf numFmtId="175" fontId="5" fillId="0" borderId="0" xfId="52" applyNumberFormat="1" applyFont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Alignment="1">
      <alignment horizontal="right"/>
    </xf>
    <xf numFmtId="4" fontId="7" fillId="0" borderId="16" xfId="52" applyNumberFormat="1" applyFont="1" applyFill="1" applyBorder="1" applyAlignment="1">
      <alignment horizontal="center" vertical="center" wrapText="1"/>
      <protection/>
    </xf>
    <xf numFmtId="174" fontId="9" fillId="0" borderId="17" xfId="52" applyNumberFormat="1" applyFont="1" applyFill="1" applyBorder="1" applyAlignment="1">
      <alignment horizontal="center" vertical="center"/>
      <protection/>
    </xf>
    <xf numFmtId="174" fontId="10" fillId="0" borderId="17" xfId="52" applyNumberFormat="1" applyFont="1" applyFill="1" applyBorder="1" applyAlignment="1">
      <alignment horizontal="center" vertical="center"/>
      <protection/>
    </xf>
    <xf numFmtId="174" fontId="9" fillId="0" borderId="18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right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7" fillId="0" borderId="0" xfId="52" applyFont="1" applyAlignment="1">
      <alignment horizontal="left" vertical="center" wrapText="1"/>
      <protection/>
    </xf>
    <xf numFmtId="0" fontId="0" fillId="0" borderId="0" xfId="0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8"/>
  <sheetViews>
    <sheetView tabSelected="1" zoomScale="65" zoomScaleNormal="65" zoomScalePageLayoutView="0" workbookViewId="0" topLeftCell="A1">
      <selection activeCell="H10" sqref="H10"/>
    </sheetView>
  </sheetViews>
  <sheetFormatPr defaultColWidth="9.140625" defaultRowHeight="34.5" customHeight="1"/>
  <cols>
    <col min="1" max="1" width="32.421875" style="9" customWidth="1"/>
    <col min="2" max="2" width="91.28125" style="20" customWidth="1"/>
    <col min="3" max="3" width="24.57421875" style="22" customWidth="1"/>
    <col min="4" max="4" width="20.8515625" style="8" hidden="1" customWidth="1"/>
    <col min="5" max="5" width="23.421875" style="8" hidden="1" customWidth="1"/>
    <col min="6" max="16384" width="9.140625" style="8" customWidth="1"/>
  </cols>
  <sheetData>
    <row r="1" spans="1:3" s="4" customFormat="1" ht="23.25">
      <c r="A1" s="1"/>
      <c r="B1" s="53" t="s">
        <v>51</v>
      </c>
      <c r="C1" s="53"/>
    </row>
    <row r="2" spans="1:6" ht="12.75">
      <c r="A2" s="56" t="s">
        <v>77</v>
      </c>
      <c r="B2" s="56"/>
      <c r="C2" s="56"/>
      <c r="D2" s="45"/>
      <c r="E2" s="45"/>
      <c r="F2" s="46"/>
    </row>
    <row r="3" spans="1:6" ht="12.75">
      <c r="A3" s="56" t="s">
        <v>78</v>
      </c>
      <c r="B3" s="56"/>
      <c r="C3" s="56"/>
      <c r="D3" s="47"/>
      <c r="E3" s="47"/>
      <c r="F3" s="46"/>
    </row>
    <row r="4" spans="1:6" ht="12.75">
      <c r="A4" s="56" t="s">
        <v>79</v>
      </c>
      <c r="B4" s="56"/>
      <c r="C4" s="56"/>
      <c r="D4" s="45"/>
      <c r="E4" s="45"/>
      <c r="F4" s="46"/>
    </row>
    <row r="5" spans="1:6" ht="11.25" customHeight="1">
      <c r="A5" s="56" t="s">
        <v>80</v>
      </c>
      <c r="B5" s="56"/>
      <c r="C5" s="56"/>
      <c r="D5" s="47"/>
      <c r="E5" s="47"/>
      <c r="F5" s="46"/>
    </row>
    <row r="6" spans="3:6" ht="12.75">
      <c r="C6" s="48" t="s">
        <v>82</v>
      </c>
      <c r="D6" s="46"/>
      <c r="E6" s="46"/>
      <c r="F6" s="46"/>
    </row>
    <row r="7" spans="1:3" s="4" customFormat="1" ht="5.25" customHeight="1">
      <c r="A7" s="1"/>
      <c r="B7" s="2"/>
      <c r="C7" s="5"/>
    </row>
    <row r="8" spans="1:4" s="7" customFormat="1" ht="15">
      <c r="A8" s="6"/>
      <c r="B8" s="3"/>
      <c r="C8" s="25"/>
      <c r="D8" s="24"/>
    </row>
    <row r="9" spans="1:3" s="7" customFormat="1" ht="15">
      <c r="A9" s="6"/>
      <c r="B9" s="3"/>
      <c r="C9" s="3"/>
    </row>
    <row r="10" spans="1:3" ht="85.5" customHeight="1">
      <c r="A10" s="54" t="s">
        <v>81</v>
      </c>
      <c r="B10" s="54"/>
      <c r="C10" s="54"/>
    </row>
    <row r="11" spans="2:3" ht="16.5" thickBot="1">
      <c r="B11" s="26"/>
      <c r="C11" s="27"/>
    </row>
    <row r="12" spans="1:5" s="10" customFormat="1" ht="42" customHeight="1">
      <c r="A12" s="28" t="s">
        <v>14</v>
      </c>
      <c r="B12" s="41" t="s">
        <v>15</v>
      </c>
      <c r="C12" s="49" t="s">
        <v>54</v>
      </c>
      <c r="D12" s="10" t="s">
        <v>59</v>
      </c>
      <c r="E12" s="10" t="s">
        <v>60</v>
      </c>
    </row>
    <row r="13" spans="1:5" s="12" customFormat="1" ht="27" customHeight="1">
      <c r="A13" s="29" t="s">
        <v>16</v>
      </c>
      <c r="B13" s="11" t="s">
        <v>0</v>
      </c>
      <c r="C13" s="50">
        <f>C14+C16+C18+C22+C24+C29+C32+C27+C35</f>
        <v>6626.6</v>
      </c>
      <c r="D13" s="34">
        <f>D15+D17+D19+D21+D23+D25+D26+D30+D33+D34+D37</f>
        <v>9491.199999999999</v>
      </c>
      <c r="E13" s="35">
        <f>D13/C13*100%</f>
        <v>1.4322880511876375</v>
      </c>
    </row>
    <row r="14" spans="1:5" s="12" customFormat="1" ht="27" customHeight="1">
      <c r="A14" s="29" t="s">
        <v>17</v>
      </c>
      <c r="B14" s="11" t="s">
        <v>1</v>
      </c>
      <c r="C14" s="50">
        <f>C15</f>
        <v>1394.6</v>
      </c>
      <c r="E14" s="35"/>
    </row>
    <row r="15" spans="1:5" s="14" customFormat="1" ht="27" customHeight="1">
      <c r="A15" s="30" t="s">
        <v>18</v>
      </c>
      <c r="B15" s="13" t="s">
        <v>2</v>
      </c>
      <c r="C15" s="51">
        <v>1394.6</v>
      </c>
      <c r="D15" s="14">
        <v>1543.9</v>
      </c>
      <c r="E15" s="35">
        <f>D15/C15*100%</f>
        <v>1.1070557866054784</v>
      </c>
    </row>
    <row r="16" spans="1:5" s="12" customFormat="1" ht="50.25" customHeight="1">
      <c r="A16" s="29" t="s">
        <v>19</v>
      </c>
      <c r="B16" s="11" t="s">
        <v>20</v>
      </c>
      <c r="C16" s="50">
        <f>C17</f>
        <v>637.8</v>
      </c>
      <c r="E16" s="35"/>
    </row>
    <row r="17" spans="1:5" s="14" customFormat="1" ht="37.5">
      <c r="A17" s="30" t="s">
        <v>21</v>
      </c>
      <c r="B17" s="13" t="s">
        <v>13</v>
      </c>
      <c r="C17" s="51">
        <v>637.8</v>
      </c>
      <c r="D17" s="14">
        <v>628.4</v>
      </c>
      <c r="E17" s="35">
        <f>D17/C17*100%</f>
        <v>0.9852618375666353</v>
      </c>
    </row>
    <row r="18" spans="1:5" s="12" customFormat="1" ht="27" customHeight="1">
      <c r="A18" s="29" t="s">
        <v>22</v>
      </c>
      <c r="B18" s="11" t="s">
        <v>3</v>
      </c>
      <c r="C18" s="50">
        <f>C19+C21+C20</f>
        <v>2500.2999999999997</v>
      </c>
      <c r="E18" s="35"/>
    </row>
    <row r="19" spans="1:5" s="14" customFormat="1" ht="27" customHeight="1">
      <c r="A19" s="30" t="s">
        <v>23</v>
      </c>
      <c r="B19" s="13" t="s">
        <v>4</v>
      </c>
      <c r="C19" s="51">
        <v>58.1</v>
      </c>
      <c r="D19" s="14">
        <v>78.3</v>
      </c>
      <c r="E19" s="35">
        <f>D19/C19*100%</f>
        <v>1.3476764199655764</v>
      </c>
    </row>
    <row r="20" spans="1:5" s="14" customFormat="1" ht="27" customHeight="1" hidden="1">
      <c r="A20" s="30" t="s">
        <v>24</v>
      </c>
      <c r="B20" s="13" t="s">
        <v>5</v>
      </c>
      <c r="C20" s="51">
        <v>0</v>
      </c>
      <c r="E20" s="36"/>
    </row>
    <row r="21" spans="1:5" s="14" customFormat="1" ht="27" customHeight="1">
      <c r="A21" s="30" t="s">
        <v>25</v>
      </c>
      <c r="B21" s="13" t="s">
        <v>26</v>
      </c>
      <c r="C21" s="51">
        <v>2442.2</v>
      </c>
      <c r="D21" s="14">
        <v>5616.8</v>
      </c>
      <c r="E21" s="35">
        <f>D21/C21*100%</f>
        <v>2.2998935386127264</v>
      </c>
    </row>
    <row r="22" spans="1:5" s="12" customFormat="1" ht="27" customHeight="1">
      <c r="A22" s="29" t="s">
        <v>37</v>
      </c>
      <c r="B22" s="11" t="s">
        <v>6</v>
      </c>
      <c r="C22" s="50">
        <f>C23</f>
        <v>3.6</v>
      </c>
      <c r="E22" s="35"/>
    </row>
    <row r="23" spans="1:5" s="14" customFormat="1" ht="56.25">
      <c r="A23" s="30" t="s">
        <v>38</v>
      </c>
      <c r="B23" s="13" t="s">
        <v>7</v>
      </c>
      <c r="C23" s="51">
        <v>3.6</v>
      </c>
      <c r="D23" s="14">
        <v>12.4</v>
      </c>
      <c r="E23" s="35">
        <f>D23/C23*100%</f>
        <v>3.4444444444444446</v>
      </c>
    </row>
    <row r="24" spans="1:5" s="15" customFormat="1" ht="60" customHeight="1">
      <c r="A24" s="29" t="s">
        <v>27</v>
      </c>
      <c r="B24" s="11" t="s">
        <v>8</v>
      </c>
      <c r="C24" s="50">
        <f>C25+C26</f>
        <v>2017.1000000000001</v>
      </c>
      <c r="E24" s="37"/>
    </row>
    <row r="25" spans="1:5" s="16" customFormat="1" ht="97.5" customHeight="1">
      <c r="A25" s="30" t="s">
        <v>28</v>
      </c>
      <c r="B25" s="13" t="s">
        <v>9</v>
      </c>
      <c r="C25" s="51">
        <v>1525.4</v>
      </c>
      <c r="D25" s="16">
        <v>587.5</v>
      </c>
      <c r="E25" s="35">
        <f>D25/C25*100%</f>
        <v>0.38514488003146713</v>
      </c>
    </row>
    <row r="26" spans="1:5" s="14" customFormat="1" ht="79.5" customHeight="1">
      <c r="A26" s="30" t="s">
        <v>29</v>
      </c>
      <c r="B26" s="13" t="s">
        <v>30</v>
      </c>
      <c r="C26" s="51">
        <v>491.7</v>
      </c>
      <c r="D26" s="14">
        <v>398</v>
      </c>
      <c r="E26" s="35">
        <f>D26/C26*100%</f>
        <v>0.8094366483628229</v>
      </c>
    </row>
    <row r="27" spans="1:5" s="14" customFormat="1" ht="43.5" customHeight="1">
      <c r="A27" s="29" t="s">
        <v>49</v>
      </c>
      <c r="B27" s="11" t="s">
        <v>48</v>
      </c>
      <c r="C27" s="50">
        <f>C28</f>
        <v>65.4</v>
      </c>
      <c r="E27" s="36"/>
    </row>
    <row r="28" spans="1:5" s="14" customFormat="1" ht="35.25" customHeight="1">
      <c r="A28" s="30" t="s">
        <v>43</v>
      </c>
      <c r="B28" s="13" t="s">
        <v>50</v>
      </c>
      <c r="C28" s="51">
        <v>65.4</v>
      </c>
      <c r="E28" s="36"/>
    </row>
    <row r="29" spans="1:5" s="12" customFormat="1" ht="37.5">
      <c r="A29" s="29" t="s">
        <v>31</v>
      </c>
      <c r="B29" s="11" t="s">
        <v>10</v>
      </c>
      <c r="C29" s="50">
        <f>C31+C30</f>
        <v>0</v>
      </c>
      <c r="E29" s="35"/>
    </row>
    <row r="30" spans="1:5" s="12" customFormat="1" ht="88.5" customHeight="1">
      <c r="A30" s="30" t="s">
        <v>52</v>
      </c>
      <c r="B30" s="13" t="s">
        <v>53</v>
      </c>
      <c r="C30" s="51">
        <v>0</v>
      </c>
      <c r="D30" s="12">
        <v>512.4</v>
      </c>
      <c r="E30" s="35" t="e">
        <f>D30/C30*100%</f>
        <v>#DIV/0!</v>
      </c>
    </row>
    <row r="31" spans="1:5" s="14" customFormat="1" ht="26.25" customHeight="1" hidden="1">
      <c r="A31" s="30" t="s">
        <v>32</v>
      </c>
      <c r="B31" s="13" t="s">
        <v>33</v>
      </c>
      <c r="C31" s="51"/>
      <c r="E31" s="36"/>
    </row>
    <row r="32" spans="1:5" s="14" customFormat="1" ht="30.75" customHeight="1">
      <c r="A32" s="29" t="s">
        <v>46</v>
      </c>
      <c r="B32" s="11" t="s">
        <v>47</v>
      </c>
      <c r="C32" s="50">
        <f>SUM(C33:C34)</f>
        <v>2.8</v>
      </c>
      <c r="E32" s="36"/>
    </row>
    <row r="33" spans="1:5" s="14" customFormat="1" ht="75.75" customHeight="1">
      <c r="A33" s="42" t="s">
        <v>57</v>
      </c>
      <c r="B33" s="33" t="s">
        <v>58</v>
      </c>
      <c r="C33" s="50">
        <v>2.8</v>
      </c>
      <c r="D33" s="14">
        <v>0</v>
      </c>
      <c r="E33" s="35">
        <f>D33/C33*100%</f>
        <v>0</v>
      </c>
    </row>
    <row r="34" spans="1:5" s="14" customFormat="1" ht="64.5" customHeight="1">
      <c r="A34" s="30" t="s">
        <v>44</v>
      </c>
      <c r="B34" s="13" t="s">
        <v>45</v>
      </c>
      <c r="C34" s="51">
        <v>0</v>
      </c>
      <c r="D34" s="23">
        <v>0</v>
      </c>
      <c r="E34" s="35" t="e">
        <f>D34/C34*100%</f>
        <v>#DIV/0!</v>
      </c>
    </row>
    <row r="35" spans="1:5" s="14" customFormat="1" ht="48" customHeight="1">
      <c r="A35" s="29" t="s">
        <v>39</v>
      </c>
      <c r="B35" s="11" t="s">
        <v>40</v>
      </c>
      <c r="C35" s="50">
        <f>C37+C36</f>
        <v>5</v>
      </c>
      <c r="E35" s="36"/>
    </row>
    <row r="36" spans="1:5" s="14" customFormat="1" ht="36.75" customHeight="1" hidden="1">
      <c r="A36" s="30" t="s">
        <v>56</v>
      </c>
      <c r="B36" s="13" t="s">
        <v>55</v>
      </c>
      <c r="C36" s="51">
        <v>0</v>
      </c>
      <c r="E36" s="36"/>
    </row>
    <row r="37" spans="1:5" s="14" customFormat="1" ht="27" customHeight="1">
      <c r="A37" s="30" t="s">
        <v>42</v>
      </c>
      <c r="B37" s="13" t="s">
        <v>41</v>
      </c>
      <c r="C37" s="51">
        <v>5</v>
      </c>
      <c r="D37" s="14">
        <v>113.5</v>
      </c>
      <c r="E37" s="35">
        <f>D37/C37*100%</f>
        <v>22.7</v>
      </c>
    </row>
    <row r="38" spans="1:5" s="14" customFormat="1" ht="27" customHeight="1">
      <c r="A38" s="29" t="s">
        <v>34</v>
      </c>
      <c r="B38" s="17" t="s">
        <v>11</v>
      </c>
      <c r="C38" s="50">
        <f>C39</f>
        <v>14433</v>
      </c>
      <c r="D38" s="12">
        <f>D39</f>
        <v>11637.399999999998</v>
      </c>
      <c r="E38" s="35">
        <f>D38/C38*100%</f>
        <v>0.8063049954964316</v>
      </c>
    </row>
    <row r="39" spans="1:5" s="15" customFormat="1" ht="37.5">
      <c r="A39" s="29" t="s">
        <v>35</v>
      </c>
      <c r="B39" s="11" t="s">
        <v>12</v>
      </c>
      <c r="C39" s="50">
        <f>SUM(C40:C47)</f>
        <v>14433</v>
      </c>
      <c r="D39" s="15">
        <f>SUM(D40:D47)</f>
        <v>11637.399999999998</v>
      </c>
      <c r="E39" s="37"/>
    </row>
    <row r="40" spans="1:5" s="15" customFormat="1" ht="39.75" customHeight="1">
      <c r="A40" s="43" t="s">
        <v>69</v>
      </c>
      <c r="B40" s="39" t="s">
        <v>61</v>
      </c>
      <c r="C40" s="51">
        <v>4520.8</v>
      </c>
      <c r="D40" s="15">
        <v>5555.7</v>
      </c>
      <c r="E40" s="35">
        <f aca="true" t="shared" si="0" ref="E40:E48">D40/C40*100%</f>
        <v>1.2289196602371262</v>
      </c>
    </row>
    <row r="41" spans="1:5" s="14" customFormat="1" ht="48" customHeight="1" hidden="1">
      <c r="A41" s="43" t="s">
        <v>70</v>
      </c>
      <c r="B41" s="39" t="s">
        <v>62</v>
      </c>
      <c r="C41" s="51">
        <v>0</v>
      </c>
      <c r="D41" s="14">
        <v>1287.5</v>
      </c>
      <c r="E41" s="35" t="e">
        <f t="shared" si="0"/>
        <v>#DIV/0!</v>
      </c>
    </row>
    <row r="42" spans="1:5" s="14" customFormat="1" ht="97.5" customHeight="1">
      <c r="A42" s="43" t="s">
        <v>71</v>
      </c>
      <c r="B42" s="40" t="s">
        <v>63</v>
      </c>
      <c r="C42" s="51">
        <v>264.8</v>
      </c>
      <c r="D42" s="14">
        <v>282.9</v>
      </c>
      <c r="E42" s="35">
        <f t="shared" si="0"/>
        <v>1.0683534743202416</v>
      </c>
    </row>
    <row r="43" spans="1:5" s="14" customFormat="1" ht="37.5" customHeight="1">
      <c r="A43" s="43" t="s">
        <v>72</v>
      </c>
      <c r="B43" s="39" t="s">
        <v>64</v>
      </c>
      <c r="C43" s="51">
        <v>7189.9</v>
      </c>
      <c r="D43" s="14">
        <v>3585.6</v>
      </c>
      <c r="E43" s="35">
        <f t="shared" si="0"/>
        <v>0.49869956466710247</v>
      </c>
    </row>
    <row r="44" spans="1:5" s="14" customFormat="1" ht="60" customHeight="1">
      <c r="A44" s="43" t="s">
        <v>73</v>
      </c>
      <c r="B44" s="39" t="s">
        <v>65</v>
      </c>
      <c r="C44" s="51">
        <v>493.9</v>
      </c>
      <c r="D44" s="14">
        <v>468</v>
      </c>
      <c r="E44" s="35">
        <f t="shared" si="0"/>
        <v>0.9475602348653575</v>
      </c>
    </row>
    <row r="45" spans="1:5" s="14" customFormat="1" ht="55.5" customHeight="1">
      <c r="A45" s="43" t="s">
        <v>74</v>
      </c>
      <c r="B45" s="39" t="s">
        <v>66</v>
      </c>
      <c r="C45" s="51">
        <v>137.1</v>
      </c>
      <c r="D45" s="14">
        <v>125.4</v>
      </c>
      <c r="E45" s="35">
        <f t="shared" si="0"/>
        <v>0.9146608315098469</v>
      </c>
    </row>
    <row r="46" spans="1:5" s="14" customFormat="1" ht="54" customHeight="1">
      <c r="A46" s="43" t="s">
        <v>75</v>
      </c>
      <c r="B46" s="39" t="s">
        <v>67</v>
      </c>
      <c r="C46" s="51">
        <v>1827.3</v>
      </c>
      <c r="D46" s="14">
        <v>332.3</v>
      </c>
      <c r="E46" s="35">
        <f t="shared" si="0"/>
        <v>0.18185300716904723</v>
      </c>
    </row>
    <row r="47" spans="1:5" s="14" customFormat="1" ht="66.75" customHeight="1">
      <c r="A47" s="43" t="s">
        <v>76</v>
      </c>
      <c r="B47" s="39" t="s">
        <v>68</v>
      </c>
      <c r="C47" s="51">
        <v>-0.8</v>
      </c>
      <c r="D47" s="14">
        <v>0</v>
      </c>
      <c r="E47" s="35">
        <f t="shared" si="0"/>
        <v>0</v>
      </c>
    </row>
    <row r="48" spans="1:5" s="14" customFormat="1" ht="33" customHeight="1" thickBot="1">
      <c r="A48" s="31"/>
      <c r="B48" s="32" t="s">
        <v>36</v>
      </c>
      <c r="C48" s="52">
        <f>C13+C38</f>
        <v>21059.6</v>
      </c>
      <c r="D48" s="23">
        <f>D38+D13</f>
        <v>21128.6</v>
      </c>
      <c r="E48" s="35">
        <f t="shared" si="0"/>
        <v>1.0032764155064673</v>
      </c>
    </row>
    <row r="49" spans="1:5" s="10" customFormat="1" ht="15.75">
      <c r="A49" s="9"/>
      <c r="B49" s="18"/>
      <c r="C49" s="19"/>
      <c r="E49" s="38"/>
    </row>
    <row r="50" spans="1:3" ht="15.75" hidden="1">
      <c r="A50" s="55"/>
      <c r="B50" s="55"/>
      <c r="C50" s="55"/>
    </row>
    <row r="51" spans="3:4" ht="15.75" hidden="1">
      <c r="C51" s="21">
        <v>20938.1</v>
      </c>
      <c r="D51" s="8">
        <v>21128.6</v>
      </c>
    </row>
    <row r="52" ht="15.75" hidden="1">
      <c r="C52" s="21"/>
    </row>
    <row r="53" ht="15.75" hidden="1">
      <c r="C53" s="21"/>
    </row>
    <row r="54" spans="3:4" ht="15.75" hidden="1">
      <c r="C54" s="21">
        <f>C51-C48</f>
        <v>-121.5</v>
      </c>
      <c r="D54" s="44">
        <f>D51-D48</f>
        <v>0</v>
      </c>
    </row>
    <row r="55" ht="15.75" hidden="1">
      <c r="C55" s="21"/>
    </row>
    <row r="56" ht="15.75" hidden="1">
      <c r="C56" s="21"/>
    </row>
    <row r="57" ht="15.75" hidden="1">
      <c r="C57" s="21"/>
    </row>
    <row r="58" ht="34.5" customHeight="1">
      <c r="C58" s="21"/>
    </row>
  </sheetData>
  <sheetProtection/>
  <mergeCells count="7">
    <mergeCell ref="B1:C1"/>
    <mergeCell ref="A10:C10"/>
    <mergeCell ref="A50:C50"/>
    <mergeCell ref="A2:C2"/>
    <mergeCell ref="A3:C3"/>
    <mergeCell ref="A4:C4"/>
    <mergeCell ref="A5:C5"/>
  </mergeCells>
  <printOptions horizontalCentered="1"/>
  <pageMargins left="0.7874015748031497" right="0.3937007874015748" top="0.3937007874015748" bottom="0.3937007874015748" header="0.15748031496062992" footer="0.15748031496062992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Bogacheva</dc:creator>
  <cp:keywords/>
  <dc:description>POI HSSF rep:2.31.0.160</dc:description>
  <cp:lastModifiedBy>Я</cp:lastModifiedBy>
  <cp:lastPrinted>2019-02-07T14:02:00Z</cp:lastPrinted>
  <dcterms:created xsi:type="dcterms:W3CDTF">2014-02-18T12:14:57Z</dcterms:created>
  <dcterms:modified xsi:type="dcterms:W3CDTF">2019-04-17T06:49:50Z</dcterms:modified>
  <cp:category/>
  <cp:version/>
  <cp:contentType/>
  <cp:contentStatus/>
</cp:coreProperties>
</file>